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875" windowHeight="9416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H34" i="1" l="1"/>
  <c r="H26" i="1" l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H29" i="1"/>
  <c r="H27" i="1" s="1"/>
  <c r="H20" i="1" l="1"/>
  <c r="G27" i="1"/>
  <c r="F20" i="1"/>
  <c r="G20" i="1"/>
  <c r="F27" i="1"/>
  <c r="G25" i="1"/>
  <c r="F25" i="1"/>
  <c r="G15" i="1"/>
  <c r="F15" i="1"/>
  <c r="J27" i="1" l="1"/>
  <c r="J15" i="1"/>
  <c r="I9" i="1"/>
  <c r="I27" i="1"/>
  <c r="K20" i="1"/>
  <c r="J20" i="1"/>
  <c r="J35" i="1" l="1"/>
  <c r="E20" i="1"/>
  <c r="D20" i="1"/>
  <c r="E15" i="1"/>
  <c r="D15" i="1"/>
  <c r="E25" i="1" l="1"/>
  <c r="E27" i="1"/>
  <c r="B17" i="1"/>
  <c r="E35" i="1" l="1"/>
  <c r="B34" i="1"/>
  <c r="G9" i="1" l="1"/>
  <c r="B33" i="1"/>
  <c r="H33" i="1"/>
  <c r="B32" i="1" l="1"/>
  <c r="H31" i="1"/>
  <c r="H32" i="1"/>
  <c r="B31" i="1"/>
  <c r="C27" i="1"/>
  <c r="B18" i="1" l="1"/>
  <c r="H30" i="1" l="1"/>
  <c r="B30" i="1"/>
  <c r="B28" i="1" l="1"/>
  <c r="H28" i="1" l="1"/>
  <c r="B22" i="1" l="1"/>
  <c r="B21" i="1"/>
  <c r="B23" i="1"/>
  <c r="B20" i="1" l="1"/>
  <c r="K35" i="1"/>
  <c r="B26" i="1" l="1"/>
  <c r="C9" i="1" l="1"/>
  <c r="L35" i="1"/>
  <c r="B12" i="1"/>
  <c r="C35" i="1" l="1"/>
  <c r="D25" i="1"/>
  <c r="B10" i="1"/>
  <c r="B11" i="1"/>
  <c r="B25" i="1" l="1"/>
  <c r="B16" i="1" l="1"/>
  <c r="B15" i="1" s="1"/>
  <c r="F9" i="1" l="1"/>
  <c r="F35" i="1" s="1"/>
  <c r="D9" i="1" l="1"/>
  <c r="H9" i="1"/>
  <c r="H35" i="1" s="1"/>
  <c r="B9" i="1" l="1"/>
  <c r="B19" i="1"/>
  <c r="B24" i="1" l="1"/>
  <c r="B13" i="1" l="1"/>
  <c r="B14" i="1" l="1"/>
  <c r="M35" i="1" l="1"/>
  <c r="I35" i="1" l="1"/>
  <c r="G35" i="1" l="1"/>
  <c r="B29" i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<sst xmlns="http://schemas.openxmlformats.org/spreadsheetml/2006/main" count="43" uniqueCount="38">
  <si>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</si>
  <si>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</si>
  <si>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</si>
  <si>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</si>
  <si>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</si>
  <si>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</si>
  <si>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</si>
  <si>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</si>
  <si>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</si>
  <si>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</si>
  <si>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</si>
  <si>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</si>
  <si>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</si>
  <si>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</si>
  <si>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</si>
  <si>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</si>
  <si>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</si>
  <si>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</si>
  <si>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</si>
  <si>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</si>
  <si>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</si>
  <si>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</si>
  <si>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</si>
  <si>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</si>
  <si>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</si>
  <si>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</si>
  <si>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</si>
  <si>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</si>
  <si>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</si>
  <si>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</si>
  <si>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</si>
  <si>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</si>
  <si>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</si>
  <si>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</si>
  <si>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</si>
  <si>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</si>
  <si>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</si>
  <si>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январь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</si>
</sst>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D34" sqref="D34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>SUM(C9:G9)</f>
        <v>17705.744999999999</v>
      </c>
      <c r="C9" s="100">
        <f>C10+C11</f>
        <v>8750.3989999999994</v>
      </c>
      <c r="D9" s="100">
        <f t="shared" ref="D9:H9" si="0">D10+D11</f>
        <v>7347.7160000000003</v>
      </c>
      <c r="E9" s="100"/>
      <c r="F9" s="100">
        <f t="shared" si="0"/>
        <v>1580.9590000000001</v>
      </c>
      <c r="G9" s="100">
        <f t="shared" si="0"/>
        <v>26.670999999999999</v>
      </c>
      <c r="H9" s="100">
        <f t="shared" si="0"/>
        <v>15.98</v>
      </c>
      <c r="I9" s="100">
        <f>SUM(I10:I11)</f>
        <v>15.98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>SUM(C10:G10)</f>
        <v>2761.2489999999998</v>
      </c>
      <c r="C10" s="108">
        <v>1641.412</v>
      </c>
      <c r="D10" s="108">
        <v>1119.837</v>
      </c>
      <c r="E10" s="109"/>
      <c r="F10" s="109"/>
      <c r="G10" s="109"/>
      <c r="H10" s="85">
        <f t="shared" ref="H10:H26" si="1">SUM(I10:M10)</f>
        <v>3.5630000000000002</v>
      </c>
      <c r="I10" s="110">
        <v>3.5630000000000002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ref="B11:B24" si="2">SUM(C11:G11)</f>
        <v>14944.496000000001</v>
      </c>
      <c r="C11" s="85">
        <v>7108.9870000000001</v>
      </c>
      <c r="D11" s="85">
        <v>6227.8789999999999</v>
      </c>
      <c r="E11" s="85"/>
      <c r="F11" s="85">
        <v>1580.9590000000001</v>
      </c>
      <c r="G11" s="85">
        <v>26.670999999999999</v>
      </c>
      <c r="H11" s="85">
        <f t="shared" si="1"/>
        <v>12.417</v>
      </c>
      <c r="I11" s="85">
        <v>12.417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>SUM(C12:G12)</f>
        <v>3525.598</v>
      </c>
      <c r="C12" s="89"/>
      <c r="D12" s="89">
        <v>2791.6880000000001</v>
      </c>
      <c r="E12" s="89">
        <v>733.91</v>
      </c>
      <c r="F12" s="89"/>
      <c r="G12" s="89"/>
      <c r="H12" s="85">
        <f t="shared" si="1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2"/>
        <v>16.963000000000001</v>
      </c>
      <c r="C13" s="89"/>
      <c r="D13" s="92"/>
      <c r="E13" s="92"/>
      <c r="F13" s="92">
        <v>16.963000000000001</v>
      </c>
      <c r="G13" s="89"/>
      <c r="H13" s="85">
        <f t="shared" si="1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2"/>
        <v>324.29399999999998</v>
      </c>
      <c r="C14" s="89"/>
      <c r="D14" s="92">
        <v>324.29399999999998</v>
      </c>
      <c r="E14" s="92">
        <v>0</v>
      </c>
      <c r="F14" s="92"/>
      <c r="G14" s="89"/>
      <c r="H14" s="85">
        <f t="shared" si="1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99304.103000000003</v>
      </c>
      <c r="C15" s="92"/>
      <c r="D15" s="92">
        <f>SUM(D16:D17)</f>
        <v>97793.282000000007</v>
      </c>
      <c r="E15" s="92">
        <f t="shared" ref="E15:G15" si="3">SUM(E16:E17)</f>
        <v>93.186000000000007</v>
      </c>
      <c r="F15" s="92">
        <f t="shared" si="3"/>
        <v>1415.0160000000001</v>
      </c>
      <c r="G15" s="92">
        <f t="shared" si="3"/>
        <v>2.6190000000000002</v>
      </c>
      <c r="H15" s="115">
        <f>H16+H17</f>
        <v>98.745000000000005</v>
      </c>
      <c r="I15" s="92"/>
      <c r="J15" s="96">
        <f>SUM(J16:J17)</f>
        <v>98.745000000000005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SUM(C16:G16)</f>
        <v>70981.572</v>
      </c>
      <c r="C16" s="116"/>
      <c r="D16" s="116">
        <v>70981.572</v>
      </c>
      <c r="E16" s="116"/>
      <c r="F16" s="116"/>
      <c r="G16" s="116"/>
      <c r="H16" s="85">
        <f t="shared" si="1"/>
        <v>98.745000000000005</v>
      </c>
      <c r="I16" s="112"/>
      <c r="J16" s="121">
        <v>98.745000000000005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D17+E17+F17+G17</f>
        <v>28322.530999999999</v>
      </c>
      <c r="C17" s="116"/>
      <c r="D17" s="116">
        <v>26811.71</v>
      </c>
      <c r="E17" s="116">
        <v>93.186000000000007</v>
      </c>
      <c r="F17" s="116">
        <v>1415.0160000000001</v>
      </c>
      <c r="G17" s="116">
        <v>2.6190000000000002</v>
      </c>
      <c r="H17" s="85">
        <f t="shared" si="1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>SUM(C18:G18)</f>
        <v>0</v>
      </c>
      <c r="C18" s="89"/>
      <c r="D18" s="89"/>
      <c r="E18" s="89">
        <v>0</v>
      </c>
      <c r="F18" s="89"/>
      <c r="G18" s="89"/>
      <c r="H18" s="85">
        <f t="shared" si="1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>SUM(C19:G19)</f>
        <v>23419.715</v>
      </c>
      <c r="C19" s="89"/>
      <c r="D19" s="89">
        <v>23419.715</v>
      </c>
      <c r="E19" s="89"/>
      <c r="F19" s="89"/>
      <c r="G19" s="89"/>
      <c r="H19" s="115">
        <f t="shared" si="1"/>
        <v>37.213000000000001</v>
      </c>
      <c r="I19" s="89"/>
      <c r="J19" s="89">
        <v>37.213000000000001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>SUM(C20:G20)</f>
        <v>22857.037</v>
      </c>
      <c r="C20" s="89"/>
      <c r="D20" s="89">
        <f>SUM(D21:D23)</f>
        <v>20519.417000000001</v>
      </c>
      <c r="E20" s="89">
        <f>SUM(E21:E23)</f>
        <v>2337.62</v>
      </c>
      <c r="F20" s="89">
        <f t="shared" ref="F20:G20" si="4">SUM(F21:F23)</f>
        <v>0</v>
      </c>
      <c r="G20" s="89">
        <f t="shared" si="4"/>
        <v>0</v>
      </c>
      <c r="H20" s="115">
        <f>H21+H22+H23</f>
        <v>34.703000000000003</v>
      </c>
      <c r="I20" s="89"/>
      <c r="J20" s="89">
        <f>SUM(J21:J23)</f>
        <v>30.76</v>
      </c>
      <c r="K20" s="89">
        <f>SUM(K21:K23)</f>
        <v>3.9429999999999996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>SUM(C21:G21)</f>
        <v>20519.417000000001</v>
      </c>
      <c r="C21" s="116"/>
      <c r="D21" s="116">
        <v>20519.417000000001</v>
      </c>
      <c r="E21" s="116"/>
      <c r="F21" s="116"/>
      <c r="G21" s="112"/>
      <c r="H21" s="85">
        <f t="shared" si="1"/>
        <v>30.76</v>
      </c>
      <c r="I21" s="112"/>
      <c r="J21" s="116">
        <v>30.76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>SUM(C22:G22)</f>
        <v>1940.117</v>
      </c>
      <c r="C22" s="116"/>
      <c r="D22" s="118"/>
      <c r="E22" s="116">
        <v>1940.117</v>
      </c>
      <c r="F22" s="116"/>
      <c r="G22" s="112"/>
      <c r="H22" s="85">
        <f t="shared" si="1"/>
        <v>3.2389999999999999</v>
      </c>
      <c r="I22" s="112"/>
      <c r="J22" s="120"/>
      <c r="K22" s="116">
        <v>3.2389999999999999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2"/>
        <v>397.50299999999999</v>
      </c>
      <c r="C23" s="116"/>
      <c r="D23" s="118"/>
      <c r="E23" s="116">
        <v>397.50299999999999</v>
      </c>
      <c r="F23" s="116"/>
      <c r="G23" s="112"/>
      <c r="H23" s="85">
        <f t="shared" si="1"/>
        <v>0.70399999999999996</v>
      </c>
      <c r="I23" s="112"/>
      <c r="J23" s="120"/>
      <c r="K23" s="116">
        <v>0.70399999999999996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2"/>
        <v>75.790999999999997</v>
      </c>
      <c r="C24" s="112"/>
      <c r="D24" s="112"/>
      <c r="E24" s="112"/>
      <c r="F24" s="116">
        <v>59.387</v>
      </c>
      <c r="G24" s="116">
        <v>16.404</v>
      </c>
      <c r="H24" s="85">
        <f t="shared" si="1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>SUM(C25:G25)</f>
        <v>35588.787999999993</v>
      </c>
      <c r="C25" s="89"/>
      <c r="D25" s="89">
        <f>SUM(D26:D26)</f>
        <v>23093.441999999999</v>
      </c>
      <c r="E25" s="89">
        <f>SUM(E26)</f>
        <v>8894.9319999999989</v>
      </c>
      <c r="F25" s="89">
        <f t="shared" ref="F25:G25" si="5">SUM(F26)</f>
        <v>3594.35</v>
      </c>
      <c r="G25" s="89">
        <f t="shared" si="5"/>
        <v>6.0640000000000001</v>
      </c>
      <c r="H25" s="85">
        <f t="shared" si="1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>SUM(C26:G26)</f>
        <v>35588.787999999993</v>
      </c>
      <c r="C26" s="82"/>
      <c r="D26" s="85">
        <v>23093.441999999999</v>
      </c>
      <c r="E26" s="85">
        <v>8894.9319999999989</v>
      </c>
      <c r="F26" s="85">
        <v>3594.35</v>
      </c>
      <c r="G26" s="85">
        <v>6.0640000000000001</v>
      </c>
      <c r="H26" s="85">
        <f t="shared" si="1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>SUM(C27:G27)</f>
        <v>21559.952000000001</v>
      </c>
      <c r="C27" s="89">
        <f>SUM(C28:C29)</f>
        <v>1198.8789999999999</v>
      </c>
      <c r="D27" s="89">
        <f>SUM(D28:D29)</f>
        <v>19679.54</v>
      </c>
      <c r="E27" s="89">
        <f>SUM(E28:E29)</f>
        <v>543.73099999999999</v>
      </c>
      <c r="F27" s="89">
        <f>SUM(F28:F29)</f>
        <v>137.80199999999999</v>
      </c>
      <c r="G27" s="89">
        <f>SUM(G28:G29)</f>
        <v>0</v>
      </c>
      <c r="H27" s="115">
        <f>H28+H29</f>
        <v>20.917999999999999</v>
      </c>
      <c r="I27" s="89">
        <f>SUM(I28:I29)</f>
        <v>1.72</v>
      </c>
      <c r="J27" s="89">
        <f>SUM(J28:J29)</f>
        <v>19.198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ref="B28:B34" si="6">SUM(C28:G28)</f>
        <v>4986.9870000000001</v>
      </c>
      <c r="C28" s="85"/>
      <c r="D28" s="85">
        <v>4986.9870000000001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6"/>
        <v>16572.965</v>
      </c>
      <c r="C29" s="85">
        <v>1198.8789999999999</v>
      </c>
      <c r="D29" s="103">
        <v>14692.553</v>
      </c>
      <c r="E29" s="85">
        <v>543.73099999999999</v>
      </c>
      <c r="F29" s="85">
        <v>137.80199999999999</v>
      </c>
      <c r="G29" s="85"/>
      <c r="H29" s="85">
        <f>SUM(I29:M29)</f>
        <v>20.917999999999999</v>
      </c>
      <c r="I29" s="85">
        <v>1.72</v>
      </c>
      <c r="J29" s="85">
        <v>19.198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6"/>
        <v>325.68900000000002</v>
      </c>
      <c r="C30" s="85"/>
      <c r="D30" s="89">
        <v>325.68900000000002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6"/>
        <v>2843.4670000000001</v>
      </c>
      <c r="C31" s="85"/>
      <c r="D31" s="89">
        <v>2843.4670000000001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6"/>
        <v>900.29300000000001</v>
      </c>
      <c r="C32" s="85"/>
      <c r="D32" s="89">
        <v>900.29300000000001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6"/>
        <v>1565.0160000000001</v>
      </c>
      <c r="C33" s="85"/>
      <c r="D33" s="89">
        <v>1565.0160000000001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6"/>
        <v>5178.7480000000005</v>
      </c>
      <c r="C34" s="85"/>
      <c r="D34" s="116">
        <v>5162.6840000000002</v>
      </c>
      <c r="E34" s="85"/>
      <c r="F34" s="85">
        <v>16.064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235191.19900000002</v>
      </c>
      <c r="C35" s="90">
        <f>C9+C27</f>
        <v>9949.2779999999984</v>
      </c>
      <c r="D35" s="90">
        <f>D9+D12+D14+D16+D19+D20+D25+D27+D17+D30+D31+D32+D33+D34</f>
        <v>205766.24300000005</v>
      </c>
      <c r="E35" s="90">
        <f>E9+E12+E14+E16+E19+E20+E25+E27+E17+E30+E31+E32+E33</f>
        <v>12603.378999999999</v>
      </c>
      <c r="F35" s="90">
        <f>F9+F13+F24+F25+F15+F27+F34</f>
        <v>6820.5409999999993</v>
      </c>
      <c r="G35" s="90">
        <f>G13+G24+G25+G15+G11</f>
        <v>51.757999999999996</v>
      </c>
      <c r="H35" s="90">
        <f>H27+H20+H19+H15+H9</f>
        <v>207.559</v>
      </c>
      <c r="I35" s="90">
        <f>I9+I27</f>
        <v>17.7</v>
      </c>
      <c r="J35" s="90">
        <f>J15+J19+J20+J27</f>
        <v>185.916</v>
      </c>
      <c r="K35" s="90">
        <f>K20</f>
        <v>3.9429999999999996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2023-02-21T10:07:31Z</dcterms:modified>
</cp:coreProperties>
</file>